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bstitol" sheetId="1" state="visible" r:id="rId3"/>
    <sheet name="MethaddictAOK" sheetId="2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<sst xmlns="http://schemas.openxmlformats.org/spreadsheetml/2006/main" count="31" uniqueCount="28">
  <si>
    <t xml:space="preserve">Menge</t>
  </si>
  <si>
    <t xml:space="preserve">Stück</t>
  </si>
  <si>
    <t xml:space="preserve">pro Packung</t>
  </si>
  <si>
    <t xml:space="preserve">EK netto</t>
  </si>
  <si>
    <t xml:space="preserve">Euro</t>
  </si>
  <si>
    <t xml:space="preserve">VK brutto</t>
  </si>
  <si>
    <t xml:space="preserve">Anzahl</t>
  </si>
  <si>
    <t xml:space="preserve">pro Rezept</t>
  </si>
  <si>
    <t xml:space="preserve">Endpreis</t>
  </si>
  <si>
    <t xml:space="preserve">pro Rezept brutto</t>
  </si>
  <si>
    <t xml:space="preserve">Methaddict für die AOK Baden-Württemberg</t>
  </si>
  <si>
    <t xml:space="preserve">Tagesdosis</t>
  </si>
  <si>
    <t xml:space="preserve">mg</t>
  </si>
  <si>
    <t xml:space="preserve">Hier die Tagesdosis eingeben.</t>
  </si>
  <si>
    <t xml:space="preserve">Preis/Tag</t>
  </si>
  <si>
    <t xml:space="preserve">Euro pro Dosis</t>
  </si>
  <si>
    <t xml:space="preserve">Hier deren Preis ablesen.</t>
  </si>
  <si>
    <t xml:space="preserve">Stärke</t>
  </si>
  <si>
    <t xml:space="preserve">Bruttopreis</t>
  </si>
  <si>
    <t xml:space="preserve">Euro/Tabl.</t>
  </si>
  <si>
    <t xml:space="preserve">Stück/Dosis</t>
  </si>
  <si>
    <t xml:space="preserve">Rest in mg</t>
  </si>
  <si>
    <t xml:space="preserve">Preis in Euro</t>
  </si>
  <si>
    <t xml:space="preserve">gesamt</t>
  </si>
  <si>
    <t xml:space="preserve">Tippen sie die PZN 06461073 ein.</t>
  </si>
  <si>
    <t xml:space="preserve">Geben Sie Preis einer Tagesdosis ein.</t>
  </si>
  <si>
    <t xml:space="preserve">Setzen Sie die Stückzahl auf die Anzahl der Tage.</t>
  </si>
  <si>
    <t xml:space="preserve">Das gilt nur für die AOK BW. Bei anderen Kostenträgern Anbruchberechnung machen.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</si>
</sst>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5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7" activeCellId="0" sqref="A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B1" s="1" t="n">
        <v>30</v>
      </c>
      <c r="C1" s="1" t="s">
        <v>1</v>
      </c>
      <c r="D1" s="0" t="s">
        <v>2</v>
      </c>
    </row>
    <row r="2" customFormat="false" ht="12.8" hidden="false" customHeight="false" outlineLevel="0" collapsed="false">
      <c r="A2" s="1" t="s">
        <v>3</v>
      </c>
      <c r="B2" s="1" t="n">
        <v>26.88</v>
      </c>
      <c r="C2" s="1" t="s">
        <v>4</v>
      </c>
      <c r="D2" s="0" t="s">
        <v>2</v>
      </c>
    </row>
    <row r="3" customFormat="false" ht="12.8" hidden="false" customHeight="false" outlineLevel="0" collapsed="false">
      <c r="A3" s="1" t="s">
        <v>5</v>
      </c>
      <c r="B3" s="1" t="n">
        <v>43.38</v>
      </c>
      <c r="C3" s="1" t="str">
        <f aca="false">C2</f>
        <v>Euro</v>
      </c>
      <c r="D3" s="0" t="s">
        <v>2</v>
      </c>
    </row>
    <row r="4" customFormat="false" ht="12.8" hidden="false" customHeight="false" outlineLevel="0" collapsed="false">
      <c r="A4" s="1" t="s">
        <v>6</v>
      </c>
      <c r="B4" s="1" t="n">
        <v>10</v>
      </c>
      <c r="C4" s="1" t="str">
        <f aca="false">C1</f>
        <v>Stück</v>
      </c>
      <c r="D4" s="0" t="s">
        <v>7</v>
      </c>
    </row>
    <row r="5" customFormat="false" ht="12.8" hidden="false" customHeight="false" outlineLevel="0" collapsed="false">
      <c r="A5" s="1" t="s">
        <v>8</v>
      </c>
      <c r="B5" s="2" t="n">
        <f aca="false">MIN(B3,B2*B4/B1*2*1.19)</f>
        <v>21.3248</v>
      </c>
      <c r="C5" s="1" t="str">
        <f aca="false">C2</f>
        <v>Euro</v>
      </c>
      <c r="D5" s="0" t="s">
        <v>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A21" activeCellId="0" sqref="A2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10</v>
      </c>
    </row>
    <row r="3" customFormat="false" ht="12.8" hidden="false" customHeight="false" outlineLevel="0" collapsed="false">
      <c r="A3" s="1" t="s">
        <v>11</v>
      </c>
      <c r="B3" s="1" t="n">
        <v>140</v>
      </c>
      <c r="C3" s="1" t="s">
        <v>12</v>
      </c>
      <c r="E3" s="0" t="s">
        <v>13</v>
      </c>
    </row>
    <row r="4" customFormat="false" ht="12.8" hidden="false" customHeight="false" outlineLevel="0" collapsed="false">
      <c r="A4" s="1" t="s">
        <v>14</v>
      </c>
      <c r="B4" s="1" t="n">
        <f aca="false">E13</f>
        <v>6.99</v>
      </c>
      <c r="C4" s="1" t="s">
        <v>15</v>
      </c>
      <c r="E4" s="0" t="s">
        <v>16</v>
      </c>
    </row>
    <row r="8" customFormat="false" ht="12.8" hidden="false" customHeight="false" outlineLevel="0" collapsed="false">
      <c r="A8" s="1" t="s">
        <v>17</v>
      </c>
      <c r="B8" s="1" t="s">
        <v>18</v>
      </c>
    </row>
    <row r="9" customFormat="false" ht="12.8" hidden="false" customHeight="false" outlineLevel="0" collapsed="false">
      <c r="A9" s="1" t="s">
        <v>12</v>
      </c>
      <c r="B9" s="1" t="s">
        <v>19</v>
      </c>
      <c r="C9" s="1" t="s">
        <v>20</v>
      </c>
      <c r="D9" s="1" t="s">
        <v>21</v>
      </c>
      <c r="E9" s="1" t="s">
        <v>22</v>
      </c>
    </row>
    <row r="10" customFormat="false" ht="12.8" hidden="false" customHeight="false" outlineLevel="0" collapsed="false">
      <c r="A10" s="1" t="n">
        <v>80</v>
      </c>
      <c r="B10" s="2" t="n">
        <v>3.84</v>
      </c>
      <c r="C10" s="1" t="n">
        <f aca="false">ROUNDDOWN($B$3/A10,0)</f>
        <v>1</v>
      </c>
      <c r="D10" s="1" t="n">
        <f aca="false">$B$3-A10*C10</f>
        <v>60</v>
      </c>
      <c r="E10" s="2" t="n">
        <f aca="false">B10*C10</f>
        <v>3.84</v>
      </c>
    </row>
    <row r="11" customFormat="false" ht="12.8" hidden="false" customHeight="false" outlineLevel="0" collapsed="false">
      <c r="A11" s="1" t="n">
        <v>40</v>
      </c>
      <c r="B11" s="2" t="n">
        <v>2.15</v>
      </c>
      <c r="C11" s="1" t="n">
        <f aca="false">ROUNDDOWN(D10/A11,0)</f>
        <v>1</v>
      </c>
      <c r="D11" s="1" t="n">
        <f aca="false">D10-A11*C11</f>
        <v>20</v>
      </c>
      <c r="E11" s="2" t="n">
        <f aca="false">B11*C11</f>
        <v>2.15</v>
      </c>
    </row>
    <row r="12" customFormat="false" ht="12.8" hidden="false" customHeight="false" outlineLevel="0" collapsed="false">
      <c r="A12" s="1" t="n">
        <v>10</v>
      </c>
      <c r="B12" s="2" t="n">
        <v>0.5</v>
      </c>
      <c r="C12" s="1" t="n">
        <f aca="false">ROUNDDOWN(D11/A12,0)</f>
        <v>2</v>
      </c>
      <c r="D12" s="1" t="n">
        <f aca="false">D11-A12*C12</f>
        <v>0</v>
      </c>
      <c r="E12" s="2" t="n">
        <f aca="false">B12*C12</f>
        <v>1</v>
      </c>
    </row>
    <row r="13" customFormat="false" ht="12.8" hidden="false" customHeight="false" outlineLevel="0" collapsed="false">
      <c r="D13" s="1" t="s">
        <v>23</v>
      </c>
      <c r="E13" s="1" t="n">
        <f aca="false">SUM(E10:E12)</f>
        <v>6.99</v>
      </c>
    </row>
    <row r="16" customFormat="false" ht="12.8" hidden="false" customHeight="false" outlineLevel="0" collapsed="false">
      <c r="A16" s="0" t="s">
        <v>24</v>
      </c>
    </row>
    <row r="17" customFormat="false" ht="12.8" hidden="false" customHeight="false" outlineLevel="0" collapsed="false">
      <c r="A17" s="0" t="s">
        <v>25</v>
      </c>
    </row>
    <row r="18" customFormat="false" ht="12.8" hidden="false" customHeight="false" outlineLevel="0" collapsed="false">
      <c r="A18" s="0" t="s">
        <v>26</v>
      </c>
    </row>
    <row r="20" customFormat="false" ht="12.8" hidden="false" customHeight="false" outlineLevel="0" collapsed="false">
      <c r="A20" s="0" t="s">
        <v>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LibreOffice/24.8.5.2$Linux_X86_64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2025-05-07T15:21:22Z</dcterms:created>
  <dc:creator>Peter Willadt</dc:creator>
  <dc:description/>
  <dc:language>de-DE</dc:language>
  <cp:lastModifiedBy>Peter Willadt</cp:lastModifiedBy>
  <dcterms:modified xsi:type="dcterms:W3CDTF">2025-05-08T10:10:42Z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